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J55" i="1" s="1"/>
  <c r="I54" i="1"/>
  <c r="H54" i="1"/>
  <c r="G54" i="1"/>
  <c r="G55" i="1" s="1"/>
  <c r="F54" i="1"/>
  <c r="F55" i="1" s="1"/>
  <c r="E54" i="1"/>
  <c r="D53" i="1"/>
  <c r="C53" i="1"/>
  <c r="D52" i="1"/>
  <c r="C52" i="1" s="1"/>
  <c r="D51" i="1"/>
  <c r="C51" i="1"/>
  <c r="D50" i="1"/>
  <c r="C50" i="1" s="1"/>
  <c r="D49" i="1"/>
  <c r="C49" i="1"/>
  <c r="D48" i="1"/>
  <c r="C48" i="1" s="1"/>
  <c r="D47" i="1"/>
  <c r="C47" i="1"/>
  <c r="D46" i="1"/>
  <c r="C46" i="1" s="1"/>
  <c r="D45" i="1"/>
  <c r="B45" i="1"/>
  <c r="C45" i="1" s="1"/>
  <c r="D44" i="1"/>
  <c r="C44" i="1" s="1"/>
  <c r="D43" i="1"/>
  <c r="C43" i="1"/>
  <c r="D42" i="1"/>
  <c r="C42" i="1" s="1"/>
  <c r="D41" i="1"/>
  <c r="B41" i="1"/>
  <c r="D40" i="1"/>
  <c r="C40" i="1"/>
  <c r="D39" i="1"/>
  <c r="C39" i="1" s="1"/>
  <c r="D38" i="1"/>
  <c r="C38" i="1"/>
  <c r="D37" i="1"/>
  <c r="B37" i="1"/>
  <c r="C37" i="1" s="1"/>
  <c r="D36" i="1"/>
  <c r="C36" i="1"/>
  <c r="D35" i="1"/>
  <c r="C35" i="1" s="1"/>
  <c r="D34" i="1"/>
  <c r="C34" i="1"/>
  <c r="D33" i="1"/>
  <c r="C33" i="1" s="1"/>
  <c r="D32" i="1"/>
  <c r="C32" i="1"/>
  <c r="D31" i="1"/>
  <c r="C31" i="1" s="1"/>
  <c r="D30" i="1"/>
  <c r="D54" i="1" s="1"/>
  <c r="J26" i="1"/>
  <c r="I26" i="1"/>
  <c r="H26" i="1"/>
  <c r="G26" i="1"/>
  <c r="F26" i="1"/>
  <c r="E26" i="1"/>
  <c r="D25" i="1"/>
  <c r="C25" i="1" s="1"/>
  <c r="D24" i="1"/>
  <c r="C24" i="1"/>
  <c r="D23" i="1"/>
  <c r="C23" i="1" s="1"/>
  <c r="D22" i="1"/>
  <c r="C22" i="1" s="1"/>
  <c r="D21" i="1"/>
  <c r="C21" i="1" s="1"/>
  <c r="D20" i="1"/>
  <c r="B20" i="1"/>
  <c r="C20" i="1" s="1"/>
  <c r="D19" i="1"/>
  <c r="C19" i="1"/>
  <c r="D18" i="1"/>
  <c r="C18" i="1"/>
  <c r="D17" i="1"/>
  <c r="C17" i="1"/>
  <c r="D16" i="1"/>
  <c r="C16" i="1"/>
  <c r="B16" i="1"/>
  <c r="D15" i="1"/>
  <c r="C15" i="1"/>
  <c r="D14" i="1"/>
  <c r="C14" i="1" s="1"/>
  <c r="D13" i="1"/>
  <c r="C13" i="1"/>
  <c r="D12" i="1"/>
  <c r="B12" i="1"/>
  <c r="C12" i="1" s="1"/>
  <c r="D11" i="1"/>
  <c r="C11" i="1"/>
  <c r="D10" i="1"/>
  <c r="C10" i="1"/>
  <c r="D9" i="1"/>
  <c r="C9" i="1"/>
  <c r="D8" i="1"/>
  <c r="B8" i="1"/>
  <c r="C8" i="1" s="1"/>
  <c r="D7" i="1"/>
  <c r="C7" i="1" s="1"/>
  <c r="D6" i="1"/>
  <c r="C6" i="1"/>
  <c r="D5" i="1"/>
  <c r="C5" i="1" s="1"/>
  <c r="D4" i="1"/>
  <c r="C4" i="1"/>
  <c r="D3" i="1"/>
  <c r="D26" i="1" l="1"/>
  <c r="D55" i="1" s="1"/>
  <c r="H55" i="1"/>
  <c r="C30" i="1"/>
  <c r="C41" i="1"/>
  <c r="E55" i="1"/>
  <c r="I55" i="1"/>
  <c r="B54" i="1"/>
  <c r="B26" i="1"/>
  <c r="C3" i="1"/>
  <c r="C26" i="1" s="1"/>
  <c r="C54" i="1" l="1"/>
  <c r="C55" i="1" s="1"/>
  <c r="B55" i="1"/>
</calcChain>
</file>

<file path=xl/sharedStrings.xml><?xml version="1.0" encoding="utf-8"?>
<sst xmlns="http://schemas.openxmlformats.org/spreadsheetml/2006/main" count="62" uniqueCount="34">
  <si>
    <t>школа</t>
  </si>
  <si>
    <t>кодды</t>
  </si>
  <si>
    <t>по смете</t>
  </si>
  <si>
    <t>остаток</t>
  </si>
  <si>
    <t>финансир</t>
  </si>
  <si>
    <t>до 01.08.16</t>
  </si>
  <si>
    <t>гос-211</t>
  </si>
  <si>
    <t>112/212</t>
  </si>
  <si>
    <t>гос- 213</t>
  </si>
  <si>
    <t>244/221</t>
  </si>
  <si>
    <t>112/222</t>
  </si>
  <si>
    <t>244/223</t>
  </si>
  <si>
    <t>244/224</t>
  </si>
  <si>
    <t>244/225</t>
  </si>
  <si>
    <t>112/226</t>
  </si>
  <si>
    <t>244/226</t>
  </si>
  <si>
    <t>321/262</t>
  </si>
  <si>
    <t>112/290</t>
  </si>
  <si>
    <t>244/290</t>
  </si>
  <si>
    <t>851/290</t>
  </si>
  <si>
    <t>852/290</t>
  </si>
  <si>
    <t>242/310</t>
  </si>
  <si>
    <t>243/310</t>
  </si>
  <si>
    <t>244/310</t>
  </si>
  <si>
    <t>244/340</t>
  </si>
  <si>
    <t>хоз/340</t>
  </si>
  <si>
    <t>ком/340</t>
  </si>
  <si>
    <t>пит/340</t>
  </si>
  <si>
    <t>гор.п/340</t>
  </si>
  <si>
    <t>итого</t>
  </si>
  <si>
    <t>сад</t>
  </si>
  <si>
    <t>111/211</t>
  </si>
  <si>
    <t>119/213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</si>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</sst>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0" fillId="3" borderId="0" xfId="0" applyFill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40" workbookViewId="0">
      <selection activeCell="L3" sqref="L3"/>
    </sheetView>
  </sheetViews>
  <sheetFormatPr defaultRowHeight="15" x14ac:dyDescent="0.25"/>
  <cols>
    <col min="1" max="1" width="9.28515625" customWidth="1"/>
    <col min="2" max="2" width="10" style="1" customWidth="1"/>
    <col min="3" max="3" width="10" style="2" customWidth="1"/>
    <col min="4" max="4" width="11.5703125" style="1" customWidth="1"/>
    <col min="5" max="5" width="3.42578125" style="1" customWidth="1"/>
    <col min="6" max="6" width="13.140625" style="3" customWidth="1"/>
    <col min="7" max="7" width="10.5703125" customWidth="1"/>
  </cols>
  <sheetData>
    <row r="1" spans="1:10" x14ac:dyDescent="0.25">
      <c r="A1" t="s">
        <v>0</v>
      </c>
      <c r="G1" s="4"/>
      <c r="H1" s="4"/>
      <c r="I1" s="4"/>
    </row>
    <row r="2" spans="1:10" x14ac:dyDescent="0.25">
      <c r="A2" s="5" t="s">
        <v>1</v>
      </c>
      <c r="B2" s="6" t="s">
        <v>2</v>
      </c>
      <c r="C2" s="7" t="s">
        <v>3</v>
      </c>
      <c r="D2" s="6" t="s">
        <v>4</v>
      </c>
      <c r="E2" s="6"/>
      <c r="F2" s="8" t="s">
        <v>5</v>
      </c>
      <c r="G2" s="9">
        <v>42591</v>
      </c>
      <c r="H2" s="9">
        <v>42613</v>
      </c>
      <c r="I2" s="9">
        <v>42629</v>
      </c>
      <c r="J2" s="10"/>
    </row>
    <row r="3" spans="1:10" x14ac:dyDescent="0.25">
      <c r="A3" s="10" t="s">
        <v>6</v>
      </c>
      <c r="B3" s="6">
        <v>7342978</v>
      </c>
      <c r="C3" s="7">
        <f>B3-D3</f>
        <v>1817178</v>
      </c>
      <c r="D3" s="6">
        <f>SUM(F3:J3)</f>
        <v>5525800</v>
      </c>
      <c r="E3" s="6"/>
      <c r="F3" s="8">
        <v>4501400</v>
      </c>
      <c r="G3" s="10">
        <v>438400</v>
      </c>
      <c r="H3" s="10"/>
      <c r="I3" s="10">
        <v>586000</v>
      </c>
      <c r="J3" s="10"/>
    </row>
    <row r="4" spans="1:10" x14ac:dyDescent="0.25">
      <c r="A4" s="10" t="s">
        <v>7</v>
      </c>
      <c r="B4" s="6">
        <v>17400</v>
      </c>
      <c r="C4" s="7">
        <f t="shared" ref="C4:C25" si="0">B4-D4</f>
        <v>1400</v>
      </c>
      <c r="D4" s="6">
        <f>SUM(F4:J4)</f>
        <v>16000</v>
      </c>
      <c r="E4" s="6"/>
      <c r="F4" s="8">
        <v>16000</v>
      </c>
      <c r="G4" s="10"/>
      <c r="H4" s="10"/>
      <c r="I4" s="10"/>
      <c r="J4" s="10"/>
    </row>
    <row r="5" spans="1:10" x14ac:dyDescent="0.25">
      <c r="A5" s="10" t="s">
        <v>8</v>
      </c>
      <c r="B5" s="6">
        <v>2287978</v>
      </c>
      <c r="C5" s="7">
        <f t="shared" si="0"/>
        <v>542578</v>
      </c>
      <c r="D5" s="6">
        <f>SUM(F5:J5)</f>
        <v>1745400</v>
      </c>
      <c r="E5" s="6"/>
      <c r="F5" s="8">
        <v>1430000</v>
      </c>
      <c r="G5" s="10">
        <v>138400</v>
      </c>
      <c r="H5" s="10"/>
      <c r="I5" s="10">
        <v>177000</v>
      </c>
      <c r="J5" s="10"/>
    </row>
    <row r="6" spans="1:10" x14ac:dyDescent="0.25">
      <c r="A6" s="10" t="s">
        <v>9</v>
      </c>
      <c r="B6" s="6"/>
      <c r="C6" s="7">
        <f t="shared" si="0"/>
        <v>0</v>
      </c>
      <c r="D6" s="6">
        <f>SUM(F6:J6)</f>
        <v>0</v>
      </c>
      <c r="E6" s="6"/>
      <c r="F6" s="8"/>
      <c r="G6" s="10"/>
      <c r="H6" s="10"/>
      <c r="I6" s="10"/>
      <c r="J6" s="10"/>
    </row>
    <row r="7" spans="1:10" x14ac:dyDescent="0.25">
      <c r="A7" s="10" t="s">
        <v>10</v>
      </c>
      <c r="B7" s="6">
        <v>40800</v>
      </c>
      <c r="C7" s="7">
        <f t="shared" si="0"/>
        <v>40800</v>
      </c>
      <c r="D7" s="6">
        <f>SUM(F7:J7)</f>
        <v>0</v>
      </c>
      <c r="E7" s="6"/>
      <c r="F7" s="8"/>
      <c r="G7" s="10"/>
      <c r="H7" s="10"/>
      <c r="I7" s="10"/>
      <c r="J7" s="10"/>
    </row>
    <row r="8" spans="1:10" x14ac:dyDescent="0.25">
      <c r="A8" s="10" t="s">
        <v>11</v>
      </c>
      <c r="B8" s="6">
        <f>51100+6500</f>
        <v>57600</v>
      </c>
      <c r="C8" s="7">
        <f t="shared" si="0"/>
        <v>15100</v>
      </c>
      <c r="D8" s="6">
        <f>SUM(F8:J8)</f>
        <v>42500</v>
      </c>
      <c r="E8" s="6"/>
      <c r="F8" s="8">
        <v>31500</v>
      </c>
      <c r="G8" s="10"/>
      <c r="H8" s="10"/>
      <c r="I8" s="10">
        <v>11000</v>
      </c>
      <c r="J8" s="10"/>
    </row>
    <row r="9" spans="1:10" x14ac:dyDescent="0.25">
      <c r="A9" s="10" t="s">
        <v>12</v>
      </c>
      <c r="B9" s="6"/>
      <c r="C9" s="7">
        <f t="shared" si="0"/>
        <v>0</v>
      </c>
      <c r="D9" s="6">
        <f>SUM(F9:J9)</f>
        <v>0</v>
      </c>
      <c r="E9" s="6"/>
      <c r="F9" s="8"/>
      <c r="G9" s="10"/>
      <c r="H9" s="10"/>
      <c r="I9" s="10"/>
      <c r="J9" s="10"/>
    </row>
    <row r="10" spans="1:10" x14ac:dyDescent="0.25">
      <c r="A10" s="10" t="s">
        <v>13</v>
      </c>
      <c r="B10" s="6">
        <v>15800</v>
      </c>
      <c r="C10" s="7">
        <f t="shared" si="0"/>
        <v>15800</v>
      </c>
      <c r="D10" s="6">
        <f>SUM(F10:J10)</f>
        <v>0</v>
      </c>
      <c r="E10" s="6"/>
      <c r="F10" s="8"/>
      <c r="G10" s="10"/>
      <c r="H10" s="10"/>
      <c r="I10" s="10"/>
      <c r="J10" s="10"/>
    </row>
    <row r="11" spans="1:10" x14ac:dyDescent="0.25">
      <c r="A11" s="10" t="s">
        <v>14</v>
      </c>
      <c r="B11" s="6">
        <v>1800</v>
      </c>
      <c r="C11" s="7">
        <f t="shared" si="0"/>
        <v>1800</v>
      </c>
      <c r="D11" s="6">
        <f>SUM(F11:J11)</f>
        <v>0</v>
      </c>
      <c r="E11" s="6"/>
      <c r="F11" s="8"/>
      <c r="G11" s="10"/>
      <c r="H11" s="10"/>
      <c r="I11" s="10"/>
      <c r="J11" s="10"/>
    </row>
    <row r="12" spans="1:10" x14ac:dyDescent="0.25">
      <c r="A12" s="10" t="s">
        <v>15</v>
      </c>
      <c r="B12" s="6">
        <f>23000-5000</f>
        <v>18000</v>
      </c>
      <c r="C12" s="7">
        <f t="shared" si="0"/>
        <v>10400</v>
      </c>
      <c r="D12" s="6">
        <f>SUM(F12:J12)</f>
        <v>7600</v>
      </c>
      <c r="E12" s="6"/>
      <c r="F12" s="8">
        <v>7600</v>
      </c>
      <c r="G12" s="10"/>
      <c r="H12" s="10"/>
      <c r="I12" s="10"/>
      <c r="J12" s="10"/>
    </row>
    <row r="13" spans="1:10" x14ac:dyDescent="0.25">
      <c r="A13" s="10" t="s">
        <v>16</v>
      </c>
      <c r="B13" s="6">
        <v>24500</v>
      </c>
      <c r="C13" s="7">
        <f t="shared" si="0"/>
        <v>24500</v>
      </c>
      <c r="D13" s="6">
        <f>SUM(F13:J13)</f>
        <v>0</v>
      </c>
      <c r="E13" s="6"/>
      <c r="F13" s="8"/>
      <c r="G13" s="10"/>
      <c r="H13" s="10"/>
      <c r="I13" s="10"/>
      <c r="J13" s="10"/>
    </row>
    <row r="14" spans="1:10" x14ac:dyDescent="0.25">
      <c r="A14" s="10" t="s">
        <v>17</v>
      </c>
      <c r="B14" s="6"/>
      <c r="C14" s="7">
        <f t="shared" si="0"/>
        <v>0</v>
      </c>
      <c r="D14" s="6">
        <f>SUM(F14:J14)</f>
        <v>0</v>
      </c>
      <c r="E14" s="6"/>
      <c r="F14" s="8"/>
      <c r="G14" s="10"/>
      <c r="H14" s="10"/>
      <c r="I14" s="10"/>
      <c r="J14" s="10"/>
    </row>
    <row r="15" spans="1:10" x14ac:dyDescent="0.25">
      <c r="A15" s="10" t="s">
        <v>18</v>
      </c>
      <c r="B15" s="6">
        <v>15000</v>
      </c>
      <c r="C15" s="7">
        <f t="shared" si="0"/>
        <v>15000</v>
      </c>
      <c r="D15" s="6">
        <f>SUM(F15:J15)</f>
        <v>0</v>
      </c>
      <c r="E15" s="6"/>
      <c r="F15" s="8"/>
      <c r="G15" s="10"/>
      <c r="H15" s="10"/>
      <c r="I15" s="10"/>
      <c r="J15" s="10"/>
    </row>
    <row r="16" spans="1:10" x14ac:dyDescent="0.25">
      <c r="A16" s="10" t="s">
        <v>19</v>
      </c>
      <c r="B16" s="6">
        <f>18300-13000</f>
        <v>5300</v>
      </c>
      <c r="C16" s="7">
        <f t="shared" si="0"/>
        <v>0</v>
      </c>
      <c r="D16" s="6">
        <f>SUM(F16:J16)</f>
        <v>5300</v>
      </c>
      <c r="E16" s="6"/>
      <c r="F16" s="8">
        <v>5300</v>
      </c>
      <c r="G16" s="10"/>
      <c r="H16" s="10"/>
      <c r="I16" s="10"/>
      <c r="J16" s="10"/>
    </row>
    <row r="17" spans="1:10" x14ac:dyDescent="0.25">
      <c r="A17" s="10" t="s">
        <v>20</v>
      </c>
      <c r="B17" s="6">
        <v>6500</v>
      </c>
      <c r="C17" s="7">
        <f t="shared" si="0"/>
        <v>0</v>
      </c>
      <c r="D17" s="6">
        <f>SUM(F17:J17)</f>
        <v>6500</v>
      </c>
      <c r="E17" s="6"/>
      <c r="F17" s="8"/>
      <c r="G17" s="10">
        <v>6500</v>
      </c>
      <c r="H17" s="10"/>
      <c r="I17" s="10"/>
      <c r="J17" s="10"/>
    </row>
    <row r="18" spans="1:10" x14ac:dyDescent="0.25">
      <c r="A18" s="10" t="s">
        <v>21</v>
      </c>
      <c r="B18" s="6"/>
      <c r="C18" s="7">
        <f t="shared" si="0"/>
        <v>0</v>
      </c>
      <c r="D18" s="6">
        <f>SUM(F18:J18)</f>
        <v>0</v>
      </c>
      <c r="E18" s="6"/>
      <c r="F18" s="8"/>
      <c r="G18" s="10"/>
      <c r="H18" s="10"/>
      <c r="I18" s="10"/>
      <c r="J18" s="10"/>
    </row>
    <row r="19" spans="1:10" x14ac:dyDescent="0.25">
      <c r="A19" s="10" t="s">
        <v>22</v>
      </c>
      <c r="B19" s="6"/>
      <c r="C19" s="7">
        <f t="shared" si="0"/>
        <v>0</v>
      </c>
      <c r="D19" s="6">
        <f>SUM(F19:J19)</f>
        <v>0</v>
      </c>
      <c r="E19" s="6"/>
      <c r="F19" s="8"/>
      <c r="G19" s="10"/>
      <c r="H19" s="10"/>
      <c r="I19" s="10"/>
      <c r="J19" s="10"/>
    </row>
    <row r="20" spans="1:10" x14ac:dyDescent="0.25">
      <c r="A20" s="10" t="s">
        <v>23</v>
      </c>
      <c r="B20" s="6">
        <f>25000-15800</f>
        <v>9200</v>
      </c>
      <c r="C20" s="7">
        <f t="shared" si="0"/>
        <v>6900</v>
      </c>
      <c r="D20" s="6">
        <f>SUM(F20:J20)</f>
        <v>2300</v>
      </c>
      <c r="E20" s="6"/>
      <c r="F20" s="8"/>
      <c r="G20" s="10">
        <v>2300</v>
      </c>
      <c r="H20" s="10"/>
      <c r="I20" s="10"/>
      <c r="J20" s="10"/>
    </row>
    <row r="21" spans="1:10" x14ac:dyDescent="0.25">
      <c r="A21" s="10" t="s">
        <v>24</v>
      </c>
      <c r="B21" s="6"/>
      <c r="C21" s="7">
        <f t="shared" si="0"/>
        <v>0</v>
      </c>
      <c r="D21" s="6">
        <f>SUM(F21:J21)</f>
        <v>0</v>
      </c>
      <c r="E21" s="6"/>
      <c r="F21" s="8"/>
      <c r="G21" s="10"/>
      <c r="H21" s="10"/>
      <c r="I21" s="10"/>
      <c r="J21" s="10"/>
    </row>
    <row r="22" spans="1:10" x14ac:dyDescent="0.25">
      <c r="A22" s="10" t="s">
        <v>25</v>
      </c>
      <c r="B22" s="6">
        <v>46500</v>
      </c>
      <c r="C22" s="7">
        <f t="shared" si="0"/>
        <v>-5500</v>
      </c>
      <c r="D22" s="6">
        <f>SUM(F22:J22)</f>
        <v>52000</v>
      </c>
      <c r="E22" s="6"/>
      <c r="F22" s="8">
        <v>52000</v>
      </c>
      <c r="G22" s="10"/>
      <c r="H22" s="10"/>
      <c r="I22" s="10"/>
      <c r="J22" s="10"/>
    </row>
    <row r="23" spans="1:10" x14ac:dyDescent="0.25">
      <c r="A23" s="10" t="s">
        <v>26</v>
      </c>
      <c r="B23" s="6">
        <v>346500</v>
      </c>
      <c r="C23" s="7">
        <f t="shared" si="0"/>
        <v>0</v>
      </c>
      <c r="D23" s="6">
        <f>SUM(F23:J23)</f>
        <v>346500</v>
      </c>
      <c r="E23" s="6"/>
      <c r="F23" s="8">
        <v>346500</v>
      </c>
      <c r="G23" s="10"/>
      <c r="H23" s="10"/>
      <c r="I23" s="10"/>
      <c r="J23" s="10"/>
    </row>
    <row r="24" spans="1:10" x14ac:dyDescent="0.25">
      <c r="A24" s="10" t="s">
        <v>27</v>
      </c>
      <c r="B24" s="6"/>
      <c r="C24" s="7">
        <f t="shared" si="0"/>
        <v>0</v>
      </c>
      <c r="D24" s="6">
        <f>SUM(F24:J24)</f>
        <v>0</v>
      </c>
      <c r="E24" s="6"/>
      <c r="F24" s="8"/>
      <c r="G24" s="10"/>
      <c r="H24" s="10"/>
      <c r="I24" s="10"/>
      <c r="J24" s="10"/>
    </row>
    <row r="25" spans="1:10" x14ac:dyDescent="0.25">
      <c r="A25" s="10" t="s">
        <v>28</v>
      </c>
      <c r="B25" s="6">
        <v>68700</v>
      </c>
      <c r="C25" s="7">
        <f t="shared" si="0"/>
        <v>28800</v>
      </c>
      <c r="D25" s="6">
        <f>SUM(F25:J25)</f>
        <v>39900</v>
      </c>
      <c r="E25" s="6"/>
      <c r="F25" s="8">
        <v>16700</v>
      </c>
      <c r="G25" s="10">
        <v>13700</v>
      </c>
      <c r="H25" s="10"/>
      <c r="I25" s="10">
        <v>9500</v>
      </c>
      <c r="J25" s="10"/>
    </row>
    <row r="26" spans="1:10" s="14" customFormat="1" ht="15" customHeight="1" x14ac:dyDescent="0.25">
      <c r="A26" s="11" t="s">
        <v>29</v>
      </c>
      <c r="B26" s="12">
        <f>SUM(B3:B25)</f>
        <v>10304556</v>
      </c>
      <c r="C26" s="12">
        <f t="shared" ref="C26:J26" si="1">SUM(C3:C25)</f>
        <v>2514756</v>
      </c>
      <c r="D26" s="12">
        <f t="shared" si="1"/>
        <v>7789800</v>
      </c>
      <c r="E26" s="12">
        <f t="shared" si="1"/>
        <v>0</v>
      </c>
      <c r="F26" s="13">
        <f t="shared" si="1"/>
        <v>6407000</v>
      </c>
      <c r="G26" s="12">
        <f t="shared" si="1"/>
        <v>599300</v>
      </c>
      <c r="H26" s="12">
        <f t="shared" si="1"/>
        <v>0</v>
      </c>
      <c r="I26" s="12">
        <f t="shared" si="1"/>
        <v>783500</v>
      </c>
      <c r="J26" s="12">
        <f t="shared" si="1"/>
        <v>0</v>
      </c>
    </row>
    <row r="27" spans="1:10" s="18" customFormat="1" ht="8.25" customHeight="1" x14ac:dyDescent="0.25">
      <c r="A27" s="5"/>
      <c r="B27" s="15"/>
      <c r="C27" s="16"/>
      <c r="D27" s="15"/>
      <c r="E27" s="15"/>
      <c r="F27" s="17"/>
      <c r="G27" s="5"/>
      <c r="H27" s="5"/>
      <c r="I27" s="5"/>
      <c r="J27" s="5"/>
    </row>
    <row r="28" spans="1:10" x14ac:dyDescent="0.25">
      <c r="A28" s="10" t="s">
        <v>30</v>
      </c>
      <c r="B28" s="6"/>
      <c r="C28" s="7"/>
      <c r="D28" s="6"/>
      <c r="E28" s="6"/>
      <c r="F28" s="8"/>
      <c r="G28" s="10"/>
      <c r="H28" s="10"/>
      <c r="I28" s="10"/>
      <c r="J28" s="10"/>
    </row>
    <row r="29" spans="1:10" x14ac:dyDescent="0.25">
      <c r="A29" s="5" t="s">
        <v>1</v>
      </c>
      <c r="B29" s="6" t="s">
        <v>2</v>
      </c>
      <c r="C29" s="7" t="s">
        <v>3</v>
      </c>
      <c r="D29" s="6" t="s">
        <v>4</v>
      </c>
      <c r="E29" s="6"/>
      <c r="F29" s="8" t="s">
        <v>5</v>
      </c>
      <c r="G29" s="9">
        <v>42591</v>
      </c>
      <c r="H29" s="10"/>
      <c r="I29" s="10"/>
      <c r="J29" s="10"/>
    </row>
    <row r="30" spans="1:10" s="1" customFormat="1" x14ac:dyDescent="0.25">
      <c r="A30" s="6" t="s">
        <v>6</v>
      </c>
      <c r="B30" s="6">
        <v>1047975</v>
      </c>
      <c r="C30" s="7">
        <f t="shared" ref="C30:C53" si="2">B30-D30</f>
        <v>419175</v>
      </c>
      <c r="D30" s="6">
        <f>SUM(F30:J30)</f>
        <v>628800</v>
      </c>
      <c r="E30" s="6"/>
      <c r="F30" s="8">
        <v>477700</v>
      </c>
      <c r="G30" s="6">
        <v>88000</v>
      </c>
      <c r="H30" s="6"/>
      <c r="I30" s="6">
        <v>63100</v>
      </c>
      <c r="J30" s="6"/>
    </row>
    <row r="31" spans="1:10" s="1" customFormat="1" x14ac:dyDescent="0.25">
      <c r="A31" s="6" t="s">
        <v>8</v>
      </c>
      <c r="B31" s="6">
        <v>324115</v>
      </c>
      <c r="C31" s="7">
        <f t="shared" si="2"/>
        <v>114215</v>
      </c>
      <c r="D31" s="6">
        <f>SUM(F31:J31)</f>
        <v>209900</v>
      </c>
      <c r="E31" s="6"/>
      <c r="F31" s="8">
        <v>164200</v>
      </c>
      <c r="G31" s="6">
        <v>26600</v>
      </c>
      <c r="H31" s="6"/>
      <c r="I31" s="6">
        <v>19100</v>
      </c>
      <c r="J31" s="6"/>
    </row>
    <row r="32" spans="1:10" x14ac:dyDescent="0.25">
      <c r="A32" s="10" t="s">
        <v>31</v>
      </c>
      <c r="B32" s="6">
        <v>608437</v>
      </c>
      <c r="C32" s="7">
        <f t="shared" si="2"/>
        <v>209237</v>
      </c>
      <c r="D32" s="6">
        <f>SUM(F32:J32)</f>
        <v>399200</v>
      </c>
      <c r="E32" s="6"/>
      <c r="F32" s="8">
        <v>318400</v>
      </c>
      <c r="G32" s="10">
        <v>24500</v>
      </c>
      <c r="H32" s="10"/>
      <c r="I32" s="10">
        <v>56300</v>
      </c>
      <c r="J32" s="10"/>
    </row>
    <row r="33" spans="1:10" x14ac:dyDescent="0.25">
      <c r="A33" s="10" t="s">
        <v>7</v>
      </c>
      <c r="B33" s="6">
        <v>4600</v>
      </c>
      <c r="C33" s="7">
        <f t="shared" si="2"/>
        <v>4600</v>
      </c>
      <c r="D33" s="6">
        <f>SUM(F33:J33)</f>
        <v>0</v>
      </c>
      <c r="E33" s="6"/>
      <c r="F33" s="8"/>
      <c r="G33" s="10"/>
      <c r="H33" s="10"/>
      <c r="I33" s="10"/>
      <c r="J33" s="10"/>
    </row>
    <row r="34" spans="1:10" x14ac:dyDescent="0.25">
      <c r="A34" s="10" t="s">
        <v>32</v>
      </c>
      <c r="B34" s="6">
        <v>189152</v>
      </c>
      <c r="C34" s="7">
        <f t="shared" si="2"/>
        <v>21552</v>
      </c>
      <c r="D34" s="6">
        <f>SUM(F34:J34)</f>
        <v>167600</v>
      </c>
      <c r="E34" s="6"/>
      <c r="F34" s="8">
        <v>143200</v>
      </c>
      <c r="G34" s="10">
        <v>7400</v>
      </c>
      <c r="H34" s="10"/>
      <c r="I34" s="10">
        <v>17000</v>
      </c>
      <c r="J34" s="10"/>
    </row>
    <row r="35" spans="1:10" x14ac:dyDescent="0.25">
      <c r="A35" s="10" t="s">
        <v>9</v>
      </c>
      <c r="B35" s="6"/>
      <c r="C35" s="7">
        <f t="shared" si="2"/>
        <v>0</v>
      </c>
      <c r="D35" s="6">
        <f>SUM(F35:J35)</f>
        <v>0</v>
      </c>
      <c r="E35" s="6"/>
      <c r="F35" s="8"/>
      <c r="G35" s="10"/>
      <c r="H35" s="10"/>
      <c r="I35" s="10"/>
      <c r="J35" s="10"/>
    </row>
    <row r="36" spans="1:10" x14ac:dyDescent="0.25">
      <c r="A36" s="10" t="s">
        <v>10</v>
      </c>
      <c r="B36" s="6">
        <v>10800</v>
      </c>
      <c r="C36" s="7">
        <f>B36-D36</f>
        <v>10800</v>
      </c>
      <c r="D36" s="6">
        <f>SUM(F36:J36)</f>
        <v>0</v>
      </c>
      <c r="E36" s="6"/>
      <c r="F36" s="8"/>
      <c r="G36" s="10"/>
      <c r="H36" s="10"/>
      <c r="I36" s="10"/>
      <c r="J36" s="10"/>
    </row>
    <row r="37" spans="1:10" x14ac:dyDescent="0.25">
      <c r="A37" s="10" t="s">
        <v>11</v>
      </c>
      <c r="B37" s="6">
        <f>49300+3600</f>
        <v>52900</v>
      </c>
      <c r="C37" s="7">
        <f t="shared" si="2"/>
        <v>3900</v>
      </c>
      <c r="D37" s="6">
        <f>SUM(F37:J37)</f>
        <v>49000</v>
      </c>
      <c r="E37" s="6"/>
      <c r="F37" s="8">
        <v>49000</v>
      </c>
      <c r="G37" s="10"/>
      <c r="H37" s="10"/>
      <c r="I37" s="10"/>
      <c r="J37" s="10"/>
    </row>
    <row r="38" spans="1:10" x14ac:dyDescent="0.25">
      <c r="A38" s="10" t="s">
        <v>12</v>
      </c>
      <c r="B38" s="6"/>
      <c r="C38" s="7">
        <f t="shared" si="2"/>
        <v>0</v>
      </c>
      <c r="D38" s="6">
        <f>SUM(F38:J38)</f>
        <v>0</v>
      </c>
      <c r="E38" s="6"/>
      <c r="F38" s="8"/>
      <c r="G38" s="10"/>
      <c r="H38" s="10"/>
      <c r="I38" s="10"/>
      <c r="J38" s="10"/>
    </row>
    <row r="39" spans="1:10" x14ac:dyDescent="0.25">
      <c r="A39" s="10" t="s">
        <v>13</v>
      </c>
      <c r="B39" s="6"/>
      <c r="C39" s="7">
        <f t="shared" si="2"/>
        <v>0</v>
      </c>
      <c r="D39" s="6">
        <f>SUM(F39:J39)</f>
        <v>0</v>
      </c>
      <c r="E39" s="6"/>
      <c r="F39" s="8"/>
      <c r="G39" s="10"/>
      <c r="H39" s="10"/>
      <c r="I39" s="10"/>
      <c r="J39" s="10"/>
    </row>
    <row r="40" spans="1:10" x14ac:dyDescent="0.25">
      <c r="A40" s="10" t="s">
        <v>14</v>
      </c>
      <c r="B40" s="6">
        <v>600</v>
      </c>
      <c r="C40" s="7">
        <f t="shared" si="2"/>
        <v>600</v>
      </c>
      <c r="D40" s="6">
        <f>SUM(F40:J40)</f>
        <v>0</v>
      </c>
      <c r="E40" s="6"/>
      <c r="F40" s="8"/>
      <c r="G40" s="10"/>
      <c r="H40" s="10"/>
      <c r="I40" s="10"/>
      <c r="J40" s="10"/>
    </row>
    <row r="41" spans="1:10" x14ac:dyDescent="0.25">
      <c r="A41" s="10" t="s">
        <v>15</v>
      </c>
      <c r="B41" s="6">
        <f>50000-10000</f>
        <v>40000</v>
      </c>
      <c r="C41" s="7">
        <f t="shared" si="2"/>
        <v>0</v>
      </c>
      <c r="D41" s="6">
        <f>SUM(F41:J41)</f>
        <v>40000</v>
      </c>
      <c r="E41" s="6"/>
      <c r="F41" s="8">
        <v>40000</v>
      </c>
      <c r="G41" s="10"/>
      <c r="H41" s="10"/>
      <c r="I41" s="10"/>
      <c r="J41" s="10"/>
    </row>
    <row r="42" spans="1:10" x14ac:dyDescent="0.25">
      <c r="A42" s="10" t="s">
        <v>16</v>
      </c>
      <c r="B42" s="6">
        <v>24500</v>
      </c>
      <c r="C42" s="7">
        <f t="shared" si="2"/>
        <v>12200</v>
      </c>
      <c r="D42" s="6">
        <f>SUM(F42:J42)</f>
        <v>12300</v>
      </c>
      <c r="E42" s="6"/>
      <c r="F42" s="8"/>
      <c r="G42" s="10"/>
      <c r="H42" s="10">
        <v>12300</v>
      </c>
      <c r="I42" s="10"/>
      <c r="J42" s="10"/>
    </row>
    <row r="43" spans="1:10" x14ac:dyDescent="0.25">
      <c r="A43" s="10" t="s">
        <v>17</v>
      </c>
      <c r="B43" s="6"/>
      <c r="C43" s="7">
        <f t="shared" si="2"/>
        <v>0</v>
      </c>
      <c r="D43" s="6">
        <f>SUM(F43:J43)</f>
        <v>0</v>
      </c>
      <c r="E43" s="6"/>
      <c r="F43" s="8"/>
      <c r="G43" s="10"/>
      <c r="H43" s="10"/>
      <c r="I43" s="10"/>
      <c r="J43" s="10"/>
    </row>
    <row r="44" spans="1:10" x14ac:dyDescent="0.25">
      <c r="A44" s="10" t="s">
        <v>18</v>
      </c>
      <c r="B44" s="6">
        <v>4000</v>
      </c>
      <c r="C44" s="7">
        <f t="shared" si="2"/>
        <v>4000</v>
      </c>
      <c r="D44" s="6">
        <f>SUM(F44:J44)</f>
        <v>0</v>
      </c>
      <c r="E44" s="6"/>
      <c r="F44" s="8"/>
      <c r="G44" s="10"/>
      <c r="H44" s="10"/>
      <c r="I44" s="10"/>
      <c r="J44" s="10"/>
    </row>
    <row r="45" spans="1:10" x14ac:dyDescent="0.25">
      <c r="A45" s="10" t="s">
        <v>19</v>
      </c>
      <c r="B45" s="6">
        <f>3600-3600</f>
        <v>0</v>
      </c>
      <c r="C45" s="7">
        <f t="shared" si="2"/>
        <v>0</v>
      </c>
      <c r="D45" s="6">
        <f>SUM(F45:J45)</f>
        <v>0</v>
      </c>
      <c r="E45" s="6"/>
      <c r="F45" s="8"/>
      <c r="G45" s="10"/>
      <c r="H45" s="10"/>
      <c r="I45" s="10"/>
      <c r="J45" s="10"/>
    </row>
    <row r="46" spans="1:10" x14ac:dyDescent="0.25">
      <c r="A46" s="10" t="s">
        <v>20</v>
      </c>
      <c r="B46" s="6"/>
      <c r="C46" s="7">
        <f t="shared" si="2"/>
        <v>0</v>
      </c>
      <c r="D46" s="6">
        <f>SUM(F46:J46)</f>
        <v>0</v>
      </c>
      <c r="E46" s="6"/>
      <c r="F46" s="8"/>
      <c r="G46" s="10"/>
      <c r="H46" s="10"/>
      <c r="I46" s="10"/>
      <c r="J46" s="10"/>
    </row>
    <row r="47" spans="1:10" x14ac:dyDescent="0.25">
      <c r="A47" s="10" t="s">
        <v>22</v>
      </c>
      <c r="B47" s="6"/>
      <c r="C47" s="7">
        <f t="shared" si="2"/>
        <v>0</v>
      </c>
      <c r="D47" s="6">
        <f>SUM(F47:J47)</f>
        <v>0</v>
      </c>
      <c r="E47" s="6"/>
      <c r="F47" s="8"/>
      <c r="G47" s="10"/>
      <c r="H47" s="10"/>
      <c r="I47" s="10"/>
      <c r="J47" s="10"/>
    </row>
    <row r="48" spans="1:10" x14ac:dyDescent="0.25">
      <c r="A48" s="10" t="s">
        <v>23</v>
      </c>
      <c r="B48" s="6">
        <v>25000</v>
      </c>
      <c r="C48" s="7">
        <f t="shared" si="2"/>
        <v>0</v>
      </c>
      <c r="D48" s="6">
        <f>SUM(F48:J48)</f>
        <v>25000</v>
      </c>
      <c r="E48" s="6"/>
      <c r="F48" s="8"/>
      <c r="G48" s="10">
        <v>25000</v>
      </c>
      <c r="H48" s="10"/>
      <c r="I48" s="10"/>
      <c r="J48" s="10"/>
    </row>
    <row r="49" spans="1:10" x14ac:dyDescent="0.25">
      <c r="A49" s="10" t="s">
        <v>24</v>
      </c>
      <c r="B49" s="6"/>
      <c r="C49" s="7">
        <f t="shared" si="2"/>
        <v>0</v>
      </c>
      <c r="D49" s="6">
        <f>SUM(F49:J49)</f>
        <v>0</v>
      </c>
      <c r="E49" s="6"/>
      <c r="F49" s="8"/>
      <c r="G49" s="10"/>
      <c r="H49" s="10"/>
      <c r="I49" s="10"/>
      <c r="J49" s="10"/>
    </row>
    <row r="50" spans="1:10" x14ac:dyDescent="0.25">
      <c r="A50" s="10" t="s">
        <v>25</v>
      </c>
      <c r="B50" s="6">
        <v>13700</v>
      </c>
      <c r="C50" s="7">
        <f t="shared" si="2"/>
        <v>1700</v>
      </c>
      <c r="D50" s="6">
        <f>SUM(F50:J50)</f>
        <v>12000</v>
      </c>
      <c r="E50" s="6"/>
      <c r="F50" s="8">
        <v>12000</v>
      </c>
      <c r="G50" s="10"/>
      <c r="H50" s="10"/>
      <c r="I50" s="10"/>
      <c r="J50" s="10"/>
    </row>
    <row r="51" spans="1:10" x14ac:dyDescent="0.25">
      <c r="A51" s="10" t="s">
        <v>26</v>
      </c>
      <c r="B51" s="6">
        <v>145100</v>
      </c>
      <c r="C51" s="7">
        <f t="shared" si="2"/>
        <v>0</v>
      </c>
      <c r="D51" s="6">
        <f>SUM(F51:J51)</f>
        <v>145100</v>
      </c>
      <c r="E51" s="6"/>
      <c r="F51" s="8"/>
      <c r="G51" s="10"/>
      <c r="H51" s="10">
        <v>145100</v>
      </c>
      <c r="I51" s="10"/>
      <c r="J51" s="10"/>
    </row>
    <row r="52" spans="1:10" x14ac:dyDescent="0.25">
      <c r="A52" s="10" t="s">
        <v>27</v>
      </c>
      <c r="B52" s="6">
        <v>355821</v>
      </c>
      <c r="C52" s="7">
        <f t="shared" si="2"/>
        <v>179321</v>
      </c>
      <c r="D52" s="6">
        <f>SUM(F52:J52)</f>
        <v>176500</v>
      </c>
      <c r="E52" s="6"/>
      <c r="F52" s="8">
        <v>176500</v>
      </c>
      <c r="G52" s="10"/>
      <c r="H52" s="10"/>
      <c r="I52" s="10"/>
      <c r="J52" s="10"/>
    </row>
    <row r="53" spans="1:10" x14ac:dyDescent="0.25">
      <c r="A53" s="10" t="s">
        <v>28</v>
      </c>
      <c r="B53" s="6"/>
      <c r="C53" s="7">
        <f t="shared" si="2"/>
        <v>0</v>
      </c>
      <c r="D53" s="6">
        <f>SUM(F53:J53)</f>
        <v>0</v>
      </c>
      <c r="E53" s="6"/>
      <c r="F53" s="8"/>
      <c r="G53" s="10"/>
      <c r="H53" s="10"/>
      <c r="I53" s="10"/>
      <c r="J53" s="10"/>
    </row>
    <row r="54" spans="1:10" x14ac:dyDescent="0.25">
      <c r="A54" s="10" t="s">
        <v>29</v>
      </c>
      <c r="B54" s="6">
        <f>SUM(B30:B53)</f>
        <v>2846700</v>
      </c>
      <c r="C54" s="6">
        <f t="shared" ref="C54:J54" si="3">SUM(C30:C53)</f>
        <v>981300</v>
      </c>
      <c r="D54" s="6">
        <f t="shared" si="3"/>
        <v>1865400</v>
      </c>
      <c r="E54" s="6">
        <f t="shared" si="3"/>
        <v>0</v>
      </c>
      <c r="F54" s="8">
        <f t="shared" si="3"/>
        <v>1381000</v>
      </c>
      <c r="G54" s="8">
        <f t="shared" si="3"/>
        <v>171500</v>
      </c>
      <c r="H54" s="8">
        <f t="shared" si="3"/>
        <v>157400</v>
      </c>
      <c r="I54" s="8">
        <f t="shared" si="3"/>
        <v>155500</v>
      </c>
      <c r="J54" s="8">
        <f t="shared" si="3"/>
        <v>0</v>
      </c>
    </row>
    <row r="55" spans="1:10" x14ac:dyDescent="0.25">
      <c r="A55" s="10" t="s">
        <v>33</v>
      </c>
      <c r="B55" s="6">
        <f>B54+B26</f>
        <v>13151256</v>
      </c>
      <c r="C55" s="6">
        <f t="shared" ref="C55:J55" si="4">C54+C26</f>
        <v>3496056</v>
      </c>
      <c r="D55" s="6">
        <f t="shared" si="4"/>
        <v>9655200</v>
      </c>
      <c r="E55" s="6">
        <f t="shared" si="4"/>
        <v>0</v>
      </c>
      <c r="F55" s="8">
        <f t="shared" si="4"/>
        <v>7788000</v>
      </c>
      <c r="G55" s="6">
        <f t="shared" si="4"/>
        <v>770800</v>
      </c>
      <c r="H55" s="6">
        <f t="shared" si="4"/>
        <v>157400</v>
      </c>
      <c r="I55" s="6">
        <f t="shared" si="4"/>
        <v>939000</v>
      </c>
      <c r="J55" s="6">
        <f t="shared" si="4"/>
        <v>0</v>
      </c>
    </row>
    <row r="56" spans="1:10" x14ac:dyDescent="0.25">
      <c r="A56" s="10"/>
      <c r="B56" s="6"/>
      <c r="C56" s="7"/>
      <c r="D56" s="6"/>
      <c r="E56" s="6"/>
      <c r="F56" s="8"/>
      <c r="G56" s="10"/>
      <c r="H56" s="10"/>
      <c r="I56" s="10"/>
      <c r="J56" s="10"/>
    </row>
  </sheetData>
  <mergeCells count="1"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2016-10-19T19:17:55Z</dcterms:created>
  <dcterms:modified xsi:type="dcterms:W3CDTF">2016-10-19T19:19:56Z</dcterms:modified>
</cp:coreProperties>
</file>